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Users\syedm\Downloads\"/>
    </mc:Choice>
  </mc:AlternateContent>
  <xr:revisionPtr revIDLastSave="0" documentId="13_ncr:1_{56DF3103-4166-433E-A668-0D763CB6A6EE}" xr6:coauthVersionLast="47" xr6:coauthVersionMax="47" xr10:uidLastSave="{00000000-0000-0000-0000-000000000000}"/>
  <bookViews>
    <workbookView xWindow="-28920" yWindow="15" windowWidth="29040" windowHeight="15840" xr2:uid="{00000000-000D-0000-FFFF-FFFF00000000}"/>
  </bookViews>
  <sheets>
    <sheet name="Excel functions" sheetId="2" r:id="rId1"/>
    <sheet name="Hand calculations" sheetId="8" r:id="rId2"/>
    <sheet name="Grouped data hand calculations" sheetId="9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6" i="9" l="1"/>
  <c r="H6" i="9" s="1"/>
  <c r="H14" i="9"/>
  <c r="G15" i="9"/>
  <c r="F13" i="9"/>
  <c r="H13" i="9" s="1"/>
  <c r="F12" i="9"/>
  <c r="H12" i="9" s="1"/>
  <c r="F11" i="9"/>
  <c r="H11" i="9" s="1"/>
  <c r="F10" i="9"/>
  <c r="H10" i="9" s="1"/>
  <c r="F9" i="9"/>
  <c r="H9" i="9" s="1"/>
  <c r="F8" i="9"/>
  <c r="H8" i="9" s="1"/>
  <c r="F7" i="9"/>
  <c r="H7" i="9" s="1"/>
  <c r="H15" i="9" l="1"/>
  <c r="C18" i="9" s="1"/>
  <c r="D20" i="8"/>
  <c r="D18" i="8"/>
  <c r="D19" i="8"/>
  <c r="D17" i="8"/>
  <c r="G14" i="8"/>
  <c r="G8" i="8"/>
  <c r="G9" i="8"/>
  <c r="G10" i="8"/>
  <c r="G11" i="8"/>
  <c r="G12" i="8"/>
  <c r="G13" i="8"/>
  <c r="G7" i="8"/>
  <c r="F8" i="8"/>
  <c r="F9" i="8"/>
  <c r="F10" i="8"/>
  <c r="F11" i="8"/>
  <c r="F12" i="8"/>
  <c r="F13" i="8"/>
  <c r="F7" i="8"/>
  <c r="E8" i="8"/>
  <c r="E9" i="8"/>
  <c r="E10" i="8"/>
  <c r="E11" i="8"/>
  <c r="E12" i="8"/>
  <c r="E13" i="8"/>
  <c r="E7" i="8"/>
  <c r="F23" i="2"/>
  <c r="F22" i="2"/>
  <c r="F21" i="2"/>
  <c r="F20" i="2"/>
  <c r="F19" i="2"/>
  <c r="F18" i="2"/>
  <c r="F17" i="2"/>
  <c r="I10" i="9" l="1"/>
  <c r="J10" i="9" s="1"/>
  <c r="K10" i="9" s="1"/>
  <c r="I11" i="9"/>
  <c r="J11" i="9" s="1"/>
  <c r="K11" i="9" s="1"/>
  <c r="I12" i="9"/>
  <c r="J12" i="9" s="1"/>
  <c r="K12" i="9" s="1"/>
  <c r="I14" i="9"/>
  <c r="J14" i="9" s="1"/>
  <c r="K14" i="9" s="1"/>
  <c r="I6" i="9"/>
  <c r="J6" i="9" s="1"/>
  <c r="K6" i="9" s="1"/>
  <c r="I9" i="9"/>
  <c r="J9" i="9" s="1"/>
  <c r="K9" i="9" s="1"/>
  <c r="I13" i="9"/>
  <c r="J13" i="9" s="1"/>
  <c r="K13" i="9" s="1"/>
  <c r="I7" i="9"/>
  <c r="J7" i="9" s="1"/>
  <c r="K7" i="9" s="1"/>
  <c r="I8" i="9"/>
  <c r="J8" i="9" s="1"/>
  <c r="K8" i="9" s="1"/>
  <c r="K15" i="9" l="1"/>
  <c r="C20" i="9" l="1"/>
  <c r="C19" i="9"/>
</calcChain>
</file>

<file path=xl/sharedStrings.xml><?xml version="1.0" encoding="utf-8"?>
<sst xmlns="http://schemas.openxmlformats.org/spreadsheetml/2006/main" count="58" uniqueCount="46">
  <si>
    <t>Mean</t>
  </si>
  <si>
    <t>Median</t>
  </si>
  <si>
    <t>Mode</t>
  </si>
  <si>
    <t>Function</t>
  </si>
  <si>
    <t>=AVERAGE(E7:E13)</t>
  </si>
  <si>
    <t>=MEDIAN(E7:E13)</t>
  </si>
  <si>
    <t>=MODE(E7:E13)</t>
  </si>
  <si>
    <t>=STDEV.P(E7:E13)</t>
  </si>
  <si>
    <t>=STDEV.S(E7:E13)</t>
  </si>
  <si>
    <t>=VAR.P(E7:E13)</t>
  </si>
  <si>
    <t>=VAR.S(E7:E13)</t>
  </si>
  <si>
    <t>NOTE: 'E7:E13' is the range of raw data (highlighted in green)</t>
  </si>
  <si>
    <t>&lt;- The raw data range from cell E7 to E23</t>
  </si>
  <si>
    <t>Population standard deviation</t>
  </si>
  <si>
    <t>Sample standard deviation</t>
  </si>
  <si>
    <t>Population variance</t>
  </si>
  <si>
    <t>Sample variance</t>
  </si>
  <si>
    <t>Mean (x̅)</t>
  </si>
  <si>
    <t>x-x̅</t>
  </si>
  <si>
    <t>x</t>
  </si>
  <si>
    <t>(x-x̅)^2</t>
  </si>
  <si>
    <t>=SQRT(G14/7)</t>
  </si>
  <si>
    <t>=SQRT(G14/(7-1))</t>
  </si>
  <si>
    <t>=G14/7</t>
  </si>
  <si>
    <t>=G14/(7-1)</t>
  </si>
  <si>
    <t>Lower limit</t>
  </si>
  <si>
    <t>Upper limit</t>
  </si>
  <si>
    <t>660-669</t>
  </si>
  <si>
    <t>670-679</t>
  </si>
  <si>
    <t>680-689</t>
  </si>
  <si>
    <t>690-699</t>
  </si>
  <si>
    <t>700-709</t>
  </si>
  <si>
    <t>710-719</t>
  </si>
  <si>
    <t>720-729</t>
  </si>
  <si>
    <t>730-739</t>
  </si>
  <si>
    <t>740-749</t>
  </si>
  <si>
    <t>Frequency (f)</t>
  </si>
  <si>
    <t>Midpoint (x)</t>
  </si>
  <si>
    <t>x*f</t>
  </si>
  <si>
    <t>=J15/I15</t>
  </si>
  <si>
    <t>((x-x̅)^2)*f</t>
  </si>
  <si>
    <t>=SQRT(M15/I15)</t>
  </si>
  <si>
    <t>=SQRT(M15/(I15-1))</t>
  </si>
  <si>
    <t>Class</t>
  </si>
  <si>
    <t>NOTE: These hand calculations are identical to the excel function calculated figures</t>
  </si>
  <si>
    <t>NOTE: BE SURE TO CHECK ALL SHEETS IN THIS FILE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</si>
</sst>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/>
    </xf>
    <xf numFmtId="0" fontId="3" fillId="0" borderId="0" xfId="0" applyFont="1"/>
    <xf numFmtId="0" fontId="0" fillId="2" borderId="0" xfId="0" applyFill="1" applyAlignment="1">
      <alignment horizontal="center"/>
    </xf>
    <xf numFmtId="0" fontId="2" fillId="0" borderId="1" xfId="0" applyFont="1" applyBorder="1" applyAlignment="1">
      <alignment horizontal="center"/>
    </xf>
    <xf numFmtId="2" fontId="0" fillId="0" borderId="0" xfId="0" applyNumberFormat="1"/>
    <xf numFmtId="0" fontId="0" fillId="0" borderId="2" xfId="0" quotePrefix="1" applyBorder="1"/>
    <xf numFmtId="0" fontId="0" fillId="0" borderId="3" xfId="0" quotePrefix="1" applyBorder="1"/>
    <xf numFmtId="0" fontId="0" fillId="0" borderId="4" xfId="0" quotePrefix="1" applyBorder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0" xfId="0" applyNumberFormat="1"/>
    <xf numFmtId="0" fontId="2" fillId="0" borderId="0" xfId="0" applyFont="1"/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83923E-10C7-4319-AB47-6742A41F3A42}">
  <dimension ref="E5:I23"/>
  <sheetViews>
    <sheetView tabSelected="1" topLeftCell="A4" workbookViewId="0">
      <selection activeCell="I10" sqref="I10"/>
    </sheetView>
  </sheetViews>
  <sheetFormatPr defaultRowHeight="14.4" x14ac:dyDescent="0.3"/>
  <cols>
    <col min="5" max="5" width="27.44140625" customWidth="1"/>
    <col min="6" max="6" width="8.88671875" customWidth="1"/>
    <col min="7" max="7" width="22.77734375" customWidth="1"/>
  </cols>
  <sheetData>
    <row r="5" spans="5:9" ht="25.8" x14ac:dyDescent="0.5">
      <c r="I5" s="17" t="s">
        <v>45</v>
      </c>
    </row>
    <row r="6" spans="5:9" ht="15.6" x14ac:dyDescent="0.3">
      <c r="E6" s="11" t="s">
        <v>19</v>
      </c>
    </row>
    <row r="7" spans="5:9" x14ac:dyDescent="0.3">
      <c r="E7" s="3">
        <v>23</v>
      </c>
      <c r="F7" s="2" t="s">
        <v>12</v>
      </c>
    </row>
    <row r="8" spans="5:9" x14ac:dyDescent="0.3">
      <c r="E8" s="3">
        <v>36</v>
      </c>
    </row>
    <row r="9" spans="5:9" x14ac:dyDescent="0.3">
      <c r="E9" s="3">
        <v>23</v>
      </c>
    </row>
    <row r="10" spans="5:9" x14ac:dyDescent="0.3">
      <c r="E10" s="3">
        <v>18</v>
      </c>
    </row>
    <row r="11" spans="5:9" x14ac:dyDescent="0.3">
      <c r="E11" s="3">
        <v>5</v>
      </c>
    </row>
    <row r="12" spans="5:9" x14ac:dyDescent="0.3">
      <c r="E12" s="3">
        <v>26</v>
      </c>
    </row>
    <row r="13" spans="5:9" x14ac:dyDescent="0.3">
      <c r="E13" s="3">
        <v>43</v>
      </c>
    </row>
    <row r="16" spans="5:9" x14ac:dyDescent="0.3">
      <c r="G16" s="4" t="s">
        <v>3</v>
      </c>
    </row>
    <row r="17" spans="5:8" x14ac:dyDescent="0.3">
      <c r="E17" t="s">
        <v>0</v>
      </c>
      <c r="F17" s="5">
        <f>AVERAGE(E7:E13)</f>
        <v>24.857142857142858</v>
      </c>
      <c r="G17" s="6" t="s">
        <v>4</v>
      </c>
      <c r="H17" s="2" t="s">
        <v>11</v>
      </c>
    </row>
    <row r="18" spans="5:8" x14ac:dyDescent="0.3">
      <c r="E18" t="s">
        <v>1</v>
      </c>
      <c r="F18" s="5">
        <f>MEDIAN(E7:E13)</f>
        <v>23</v>
      </c>
      <c r="G18" s="7" t="s">
        <v>5</v>
      </c>
    </row>
    <row r="19" spans="5:8" x14ac:dyDescent="0.3">
      <c r="E19" t="s">
        <v>2</v>
      </c>
      <c r="F19" s="5">
        <f>MODE(E7:E13)</f>
        <v>23</v>
      </c>
      <c r="G19" s="7" t="s">
        <v>6</v>
      </c>
    </row>
    <row r="20" spans="5:8" x14ac:dyDescent="0.3">
      <c r="E20" t="s">
        <v>13</v>
      </c>
      <c r="F20" s="5">
        <f>_xlfn.STDEV.P(E7:E13)</f>
        <v>11.356918236772453</v>
      </c>
      <c r="G20" s="7" t="s">
        <v>7</v>
      </c>
    </row>
    <row r="21" spans="5:8" x14ac:dyDescent="0.3">
      <c r="E21" t="s">
        <v>14</v>
      </c>
      <c r="F21" s="5">
        <f>_xlfn.STDEV.S(E7:E13)</f>
        <v>12.266873704256945</v>
      </c>
      <c r="G21" s="7" t="s">
        <v>8</v>
      </c>
    </row>
    <row r="22" spans="5:8" x14ac:dyDescent="0.3">
      <c r="E22" t="s">
        <v>15</v>
      </c>
      <c r="F22" s="5">
        <f>_xlfn.VAR.P(E7:E13)</f>
        <v>128.9795918367347</v>
      </c>
      <c r="G22" s="7" t="s">
        <v>9</v>
      </c>
    </row>
    <row r="23" spans="5:8" x14ac:dyDescent="0.3">
      <c r="E23" t="s">
        <v>16</v>
      </c>
      <c r="F23" s="5">
        <f>_xlfn.VAR.S(E7:E13)</f>
        <v>150.47619047619051</v>
      </c>
      <c r="G23" s="8" t="s">
        <v>10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3E32F6-F2B4-4DA7-9365-B3FC615C0AA2}">
  <dimension ref="C6:G20"/>
  <sheetViews>
    <sheetView topLeftCell="A4" workbookViewId="0">
      <selection activeCell="G22" sqref="G22"/>
    </sheetView>
  </sheetViews>
  <sheetFormatPr defaultRowHeight="14.4" x14ac:dyDescent="0.3"/>
  <cols>
    <col min="3" max="3" width="27.44140625" bestFit="1" customWidth="1"/>
    <col min="4" max="4" width="13.109375" customWidth="1"/>
    <col min="5" max="5" width="16" bestFit="1" customWidth="1"/>
    <col min="6" max="7" width="13.109375" customWidth="1"/>
  </cols>
  <sheetData>
    <row r="6" spans="4:7" ht="15.6" x14ac:dyDescent="0.3">
      <c r="D6" s="11" t="s">
        <v>19</v>
      </c>
      <c r="E6" s="11" t="s">
        <v>17</v>
      </c>
      <c r="F6" s="11" t="s">
        <v>18</v>
      </c>
      <c r="G6" s="11" t="s">
        <v>20</v>
      </c>
    </row>
    <row r="7" spans="4:7" x14ac:dyDescent="0.3">
      <c r="D7" s="9">
        <v>23</v>
      </c>
      <c r="E7" s="13">
        <f>AVERAGE($D$7:$D$13)</f>
        <v>24.857142857142858</v>
      </c>
      <c r="F7" s="13">
        <f>D7-E7</f>
        <v>-1.8571428571428577</v>
      </c>
      <c r="G7" s="13">
        <f>F7^2</f>
        <v>3.4489795918367365</v>
      </c>
    </row>
    <row r="8" spans="4:7" x14ac:dyDescent="0.3">
      <c r="D8" s="9">
        <v>36</v>
      </c>
      <c r="E8" s="13">
        <f t="shared" ref="E8:E13" si="0">AVERAGE($D$7:$D$13)</f>
        <v>24.857142857142858</v>
      </c>
      <c r="F8" s="13">
        <f t="shared" ref="F8:F13" si="1">D8-E8</f>
        <v>11.142857142857142</v>
      </c>
      <c r="G8" s="13">
        <f t="shared" ref="G8:G13" si="2">F8^2</f>
        <v>124.16326530612244</v>
      </c>
    </row>
    <row r="9" spans="4:7" x14ac:dyDescent="0.3">
      <c r="D9" s="9">
        <v>23</v>
      </c>
      <c r="E9" s="13">
        <f t="shared" si="0"/>
        <v>24.857142857142858</v>
      </c>
      <c r="F9" s="13">
        <f t="shared" si="1"/>
        <v>-1.8571428571428577</v>
      </c>
      <c r="G9" s="13">
        <f t="shared" si="2"/>
        <v>3.4489795918367365</v>
      </c>
    </row>
    <row r="10" spans="4:7" x14ac:dyDescent="0.3">
      <c r="D10" s="9">
        <v>18</v>
      </c>
      <c r="E10" s="13">
        <f t="shared" si="0"/>
        <v>24.857142857142858</v>
      </c>
      <c r="F10" s="13">
        <f t="shared" si="1"/>
        <v>-6.8571428571428577</v>
      </c>
      <c r="G10" s="13">
        <f t="shared" si="2"/>
        <v>47.020408163265316</v>
      </c>
    </row>
    <row r="11" spans="4:7" x14ac:dyDescent="0.3">
      <c r="D11" s="9">
        <v>5</v>
      </c>
      <c r="E11" s="13">
        <f t="shared" si="0"/>
        <v>24.857142857142858</v>
      </c>
      <c r="F11" s="13">
        <f t="shared" si="1"/>
        <v>-19.857142857142858</v>
      </c>
      <c r="G11" s="13">
        <f t="shared" si="2"/>
        <v>394.30612244897964</v>
      </c>
    </row>
    <row r="12" spans="4:7" x14ac:dyDescent="0.3">
      <c r="D12" s="9">
        <v>26</v>
      </c>
      <c r="E12" s="13">
        <f t="shared" si="0"/>
        <v>24.857142857142858</v>
      </c>
      <c r="F12" s="13">
        <f t="shared" si="1"/>
        <v>1.1428571428571423</v>
      </c>
      <c r="G12" s="13">
        <f t="shared" si="2"/>
        <v>1.3061224489795906</v>
      </c>
    </row>
    <row r="13" spans="4:7" x14ac:dyDescent="0.3">
      <c r="D13" s="12">
        <v>43</v>
      </c>
      <c r="E13" s="14">
        <f t="shared" si="0"/>
        <v>24.857142857142858</v>
      </c>
      <c r="F13" s="14">
        <f t="shared" si="1"/>
        <v>18.142857142857142</v>
      </c>
      <c r="G13" s="14">
        <f t="shared" si="2"/>
        <v>329.16326530612241</v>
      </c>
    </row>
    <row r="14" spans="4:7" x14ac:dyDescent="0.3">
      <c r="D14" s="9"/>
      <c r="E14" s="9"/>
      <c r="F14" s="13"/>
      <c r="G14" s="13">
        <f>SUM(G7:G13)</f>
        <v>902.85714285714289</v>
      </c>
    </row>
    <row r="16" spans="4:7" x14ac:dyDescent="0.3">
      <c r="E16" s="4" t="s">
        <v>3</v>
      </c>
    </row>
    <row r="17" spans="3:6" x14ac:dyDescent="0.3">
      <c r="C17" t="s">
        <v>13</v>
      </c>
      <c r="D17" s="15">
        <f>SQRT(G14/7)</f>
        <v>11.356918236772453</v>
      </c>
      <c r="E17" s="6" t="s">
        <v>21</v>
      </c>
      <c r="F17" s="2" t="s">
        <v>44</v>
      </c>
    </row>
    <row r="18" spans="3:6" x14ac:dyDescent="0.3">
      <c r="C18" t="s">
        <v>14</v>
      </c>
      <c r="D18" s="15">
        <f>SQRT(G14/(7-1))</f>
        <v>12.266873704256945</v>
      </c>
      <c r="E18" s="7" t="s">
        <v>22</v>
      </c>
    </row>
    <row r="19" spans="3:6" x14ac:dyDescent="0.3">
      <c r="C19" t="s">
        <v>15</v>
      </c>
      <c r="D19" s="15">
        <f>G14/7</f>
        <v>128.9795918367347</v>
      </c>
      <c r="E19" s="7" t="s">
        <v>23</v>
      </c>
    </row>
    <row r="20" spans="3:6" x14ac:dyDescent="0.3">
      <c r="C20" t="s">
        <v>16</v>
      </c>
      <c r="D20" s="15">
        <f>G14/(7-1)</f>
        <v>150.47619047619048</v>
      </c>
      <c r="E20" s="8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5FA9FB-95D4-470F-A018-A1AD990E442A}">
  <dimension ref="B5:K23"/>
  <sheetViews>
    <sheetView workbookViewId="0">
      <selection activeCell="F31" sqref="F31"/>
    </sheetView>
  </sheetViews>
  <sheetFormatPr defaultRowHeight="14.4" x14ac:dyDescent="0.3"/>
  <cols>
    <col min="2" max="2" width="28.88671875" bestFit="1" customWidth="1"/>
    <col min="3" max="3" width="14.109375" style="9" customWidth="1"/>
    <col min="4" max="4" width="18" style="9" bestFit="1" customWidth="1"/>
    <col min="5" max="5" width="13.109375" style="9" customWidth="1"/>
    <col min="6" max="6" width="13.77734375" style="9" customWidth="1"/>
    <col min="7" max="7" width="14.44140625" style="9" customWidth="1"/>
    <col min="8" max="8" width="12.88671875" style="9" customWidth="1"/>
    <col min="9" max="11" width="12.88671875" customWidth="1"/>
  </cols>
  <sheetData>
    <row r="5" spans="3:11" ht="15.6" x14ac:dyDescent="0.3">
      <c r="C5" s="11" t="s">
        <v>25</v>
      </c>
      <c r="D5" s="11" t="s">
        <v>26</v>
      </c>
      <c r="E5" s="11" t="s">
        <v>43</v>
      </c>
      <c r="F5" s="11" t="s">
        <v>37</v>
      </c>
      <c r="G5" s="11" t="s">
        <v>36</v>
      </c>
      <c r="H5" s="11" t="s">
        <v>38</v>
      </c>
      <c r="I5" s="11" t="s">
        <v>17</v>
      </c>
      <c r="J5" s="11" t="s">
        <v>18</v>
      </c>
      <c r="K5" s="11" t="s">
        <v>40</v>
      </c>
    </row>
    <row r="6" spans="3:11" x14ac:dyDescent="0.3">
      <c r="C6" s="9">
        <v>660</v>
      </c>
      <c r="D6" s="9">
        <v>669</v>
      </c>
      <c r="E6" s="9" t="s">
        <v>27</v>
      </c>
      <c r="F6" s="9">
        <f t="shared" ref="F6:F13" si="0">(C6+C7)/2</f>
        <v>665</v>
      </c>
      <c r="G6" s="9">
        <v>0</v>
      </c>
      <c r="H6" s="9">
        <f t="shared" ref="H6:H13" si="1">F6*G6</f>
        <v>0</v>
      </c>
      <c r="I6" s="13">
        <f>$C$18</f>
        <v>713.66666666666663</v>
      </c>
      <c r="J6" s="13">
        <f>F6-I6</f>
        <v>-48.666666666666629</v>
      </c>
      <c r="K6" s="13">
        <f>(J6^2)*G6</f>
        <v>0</v>
      </c>
    </row>
    <row r="7" spans="3:11" x14ac:dyDescent="0.3">
      <c r="C7" s="9">
        <v>670</v>
      </c>
      <c r="D7" s="9">
        <v>679</v>
      </c>
      <c r="E7" s="9" t="s">
        <v>28</v>
      </c>
      <c r="F7" s="9">
        <f t="shared" si="0"/>
        <v>675</v>
      </c>
      <c r="G7" s="9">
        <v>2</v>
      </c>
      <c r="H7" s="9">
        <f t="shared" si="1"/>
        <v>1350</v>
      </c>
      <c r="I7" s="13">
        <f t="shared" ref="I7:I14" si="2">$C$18</f>
        <v>713.66666666666663</v>
      </c>
      <c r="J7" s="13">
        <f t="shared" ref="J7:J14" si="3">F7-I7</f>
        <v>-38.666666666666629</v>
      </c>
      <c r="K7" s="13">
        <f t="shared" ref="K7:K14" si="4">(J7^2)*G7</f>
        <v>2990.2222222222163</v>
      </c>
    </row>
    <row r="8" spans="3:11" x14ac:dyDescent="0.3">
      <c r="C8" s="9">
        <v>680</v>
      </c>
      <c r="D8" s="9">
        <v>689</v>
      </c>
      <c r="E8" s="9" t="s">
        <v>29</v>
      </c>
      <c r="F8" s="9">
        <f t="shared" si="0"/>
        <v>685</v>
      </c>
      <c r="G8" s="9">
        <v>0</v>
      </c>
      <c r="H8" s="9">
        <f t="shared" si="1"/>
        <v>0</v>
      </c>
      <c r="I8" s="13">
        <f t="shared" si="2"/>
        <v>713.66666666666663</v>
      </c>
      <c r="J8" s="13">
        <f t="shared" si="3"/>
        <v>-28.666666666666629</v>
      </c>
      <c r="K8" s="13">
        <f t="shared" si="4"/>
        <v>0</v>
      </c>
    </row>
    <row r="9" spans="3:11" x14ac:dyDescent="0.3">
      <c r="C9" s="9">
        <v>690</v>
      </c>
      <c r="D9" s="9">
        <v>699</v>
      </c>
      <c r="E9" s="9" t="s">
        <v>30</v>
      </c>
      <c r="F9" s="9">
        <f t="shared" si="0"/>
        <v>695</v>
      </c>
      <c r="G9" s="9">
        <v>7</v>
      </c>
      <c r="H9" s="9">
        <f t="shared" si="1"/>
        <v>4865</v>
      </c>
      <c r="I9" s="13">
        <f t="shared" si="2"/>
        <v>713.66666666666663</v>
      </c>
      <c r="J9" s="13">
        <f t="shared" si="3"/>
        <v>-18.666666666666629</v>
      </c>
      <c r="K9" s="13">
        <f t="shared" si="4"/>
        <v>2439.1111111111013</v>
      </c>
    </row>
    <row r="10" spans="3:11" x14ac:dyDescent="0.3">
      <c r="C10" s="9">
        <v>700</v>
      </c>
      <c r="D10" s="9">
        <v>709</v>
      </c>
      <c r="E10" s="9" t="s">
        <v>31</v>
      </c>
      <c r="F10" s="9">
        <f t="shared" si="0"/>
        <v>705</v>
      </c>
      <c r="G10" s="9">
        <v>9</v>
      </c>
      <c r="H10" s="9">
        <f t="shared" si="1"/>
        <v>6345</v>
      </c>
      <c r="I10" s="13">
        <f t="shared" si="2"/>
        <v>713.66666666666663</v>
      </c>
      <c r="J10" s="13">
        <f t="shared" si="3"/>
        <v>-8.6666666666666288</v>
      </c>
      <c r="K10" s="13">
        <f t="shared" si="4"/>
        <v>675.99999999999409</v>
      </c>
    </row>
    <row r="11" spans="3:11" x14ac:dyDescent="0.3">
      <c r="C11" s="9">
        <v>710</v>
      </c>
      <c r="D11" s="9">
        <v>719</v>
      </c>
      <c r="E11" s="9" t="s">
        <v>32</v>
      </c>
      <c r="F11" s="9">
        <f t="shared" si="0"/>
        <v>715</v>
      </c>
      <c r="G11" s="9">
        <v>9</v>
      </c>
      <c r="H11" s="9">
        <f t="shared" si="1"/>
        <v>6435</v>
      </c>
      <c r="I11" s="13">
        <f t="shared" si="2"/>
        <v>713.66666666666663</v>
      </c>
      <c r="J11" s="13">
        <f t="shared" si="3"/>
        <v>1.3333333333333712</v>
      </c>
      <c r="K11" s="13">
        <f t="shared" si="4"/>
        <v>16.000000000000909</v>
      </c>
    </row>
    <row r="12" spans="3:11" x14ac:dyDescent="0.3">
      <c r="C12" s="9">
        <v>720</v>
      </c>
      <c r="D12" s="9">
        <v>729</v>
      </c>
      <c r="E12" s="9" t="s">
        <v>33</v>
      </c>
      <c r="F12" s="9">
        <f t="shared" si="0"/>
        <v>725</v>
      </c>
      <c r="G12" s="9">
        <v>11</v>
      </c>
      <c r="H12" s="9">
        <f t="shared" si="1"/>
        <v>7975</v>
      </c>
      <c r="I12" s="13">
        <f t="shared" si="2"/>
        <v>713.66666666666663</v>
      </c>
      <c r="J12" s="13">
        <f t="shared" si="3"/>
        <v>11.333333333333371</v>
      </c>
      <c r="K12" s="13">
        <f t="shared" si="4"/>
        <v>1412.8888888888985</v>
      </c>
    </row>
    <row r="13" spans="3:11" x14ac:dyDescent="0.3">
      <c r="C13" s="9">
        <v>730</v>
      </c>
      <c r="D13" s="9">
        <v>739</v>
      </c>
      <c r="E13" s="9" t="s">
        <v>34</v>
      </c>
      <c r="F13" s="9">
        <f t="shared" si="0"/>
        <v>735</v>
      </c>
      <c r="G13" s="9">
        <v>7</v>
      </c>
      <c r="H13" s="9">
        <f t="shared" si="1"/>
        <v>5145</v>
      </c>
      <c r="I13" s="13">
        <f t="shared" si="2"/>
        <v>713.66666666666663</v>
      </c>
      <c r="J13" s="13">
        <f t="shared" si="3"/>
        <v>21.333333333333371</v>
      </c>
      <c r="K13" s="13">
        <f t="shared" si="4"/>
        <v>3185.7777777777892</v>
      </c>
    </row>
    <row r="14" spans="3:11" x14ac:dyDescent="0.3">
      <c r="C14" s="12">
        <v>740</v>
      </c>
      <c r="D14" s="12">
        <v>749</v>
      </c>
      <c r="E14" s="12" t="s">
        <v>35</v>
      </c>
      <c r="F14" s="12">
        <v>745</v>
      </c>
      <c r="G14" s="12">
        <v>0</v>
      </c>
      <c r="H14" s="12">
        <f t="shared" ref="H14" si="5">F14*G14</f>
        <v>0</v>
      </c>
      <c r="I14" s="14">
        <f t="shared" si="2"/>
        <v>713.66666666666663</v>
      </c>
      <c r="J14" s="14">
        <f t="shared" si="3"/>
        <v>31.333333333333371</v>
      </c>
      <c r="K14" s="14">
        <f t="shared" si="4"/>
        <v>0</v>
      </c>
    </row>
    <row r="15" spans="3:11" x14ac:dyDescent="0.3">
      <c r="C15" s="1"/>
      <c r="D15" s="1"/>
      <c r="G15" s="9">
        <f>SUM(G6:G14)</f>
        <v>45</v>
      </c>
      <c r="H15" s="9">
        <f>SUM(H6:H14)</f>
        <v>32115</v>
      </c>
      <c r="K15" s="9">
        <f>SUM(K6:K14)</f>
        <v>10720</v>
      </c>
    </row>
    <row r="16" spans="3:11" x14ac:dyDescent="0.3">
      <c r="C16" s="1"/>
      <c r="D16" s="1"/>
      <c r="K16" s="9"/>
    </row>
    <row r="17" spans="2:4" x14ac:dyDescent="0.3">
      <c r="B17" s="16"/>
      <c r="C17" s="1"/>
      <c r="D17" s="10" t="s">
        <v>3</v>
      </c>
    </row>
    <row r="18" spans="2:4" x14ac:dyDescent="0.3">
      <c r="B18" t="s">
        <v>0</v>
      </c>
      <c r="C18" s="13">
        <f>H15/G15</f>
        <v>713.66666666666663</v>
      </c>
      <c r="D18" s="6" t="s">
        <v>39</v>
      </c>
    </row>
    <row r="19" spans="2:4" x14ac:dyDescent="0.3">
      <c r="B19" t="s">
        <v>13</v>
      </c>
      <c r="C19" s="13">
        <f>SQRT(K15/G15)</f>
        <v>15.4344492037203</v>
      </c>
      <c r="D19" s="7" t="s">
        <v>41</v>
      </c>
    </row>
    <row r="20" spans="2:4" x14ac:dyDescent="0.3">
      <c r="B20" t="s">
        <v>14</v>
      </c>
      <c r="C20" s="13">
        <f>SQRT(K15/(G15-1))</f>
        <v>15.608855295516184</v>
      </c>
      <c r="D20" s="8" t="s">
        <v>42</v>
      </c>
    </row>
    <row r="22" spans="2:4" x14ac:dyDescent="0.3">
      <c r="C22" s="13"/>
    </row>
    <row r="23" spans="2:4" x14ac:dyDescent="0.3">
      <c r="C23" s="1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Excel functions</vt:lpstr>
      <vt:lpstr>Hand calculations</vt:lpstr>
      <vt:lpstr>Grouped data hand calculations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syedm</dc:creator>
  <cp:lastModifiedBy>syed.m.fuad@outlook.com</cp:lastModifiedBy>
  <dcterms:created xsi:type="dcterms:W3CDTF">2015-06-05T18:17:20Z</dcterms:created>
  <dcterms:modified xsi:type="dcterms:W3CDTF">2024-02-14T03:44:50Z</dcterms:modified>
</cp:coreProperties>
</file>